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ozy\Documents\Jurupa Valley\"/>
    </mc:Choice>
  </mc:AlternateContent>
  <xr:revisionPtr revIDLastSave="0" documentId="8_{2D222848-118C-4AF0-9FEB-E45EEA2381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VCalc_Aff_Housing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G7" i="1"/>
  <c r="C8" i="1" l="1"/>
  <c r="C7" i="1"/>
  <c r="C9" i="1"/>
</calcChain>
</file>

<file path=xl/sharedStrings.xml><?xml version="1.0" encoding="utf-8"?>
<sst xmlns="http://schemas.openxmlformats.org/spreadsheetml/2006/main" count="10" uniqueCount="10">
  <si>
    <t xml:space="preserve">           Jurupa Valley Inclusionary Housing Ordinance Calculator</t>
  </si>
  <si>
    <t>Total Number of Units Proposed</t>
  </si>
  <si>
    <t>Total Sq. Ft. of Market Rate Units</t>
  </si>
  <si>
    <r>
      <t xml:space="preserve">Input total number   ↗ 
of proposed market 
rate units
</t>
    </r>
    <r>
      <rPr>
        <b/>
        <sz val="11"/>
        <color rgb="FF000000"/>
        <rFont val="Calibri"/>
        <family val="2"/>
        <scheme val="minor"/>
      </rPr>
      <t>Below is the required proportion of affordable housing units</t>
    </r>
  </si>
  <si>
    <r>
      <rPr>
        <b/>
        <sz val="18"/>
        <color rgb="FF000000"/>
        <rFont val="Calibri"/>
        <family val="2"/>
        <scheme val="minor"/>
      </rPr>
      <t>Input total proposed ↗
net square  footage</t>
    </r>
    <r>
      <rPr>
        <b/>
        <sz val="11"/>
        <color rgb="FF000000"/>
        <rFont val="Calibri"/>
        <family val="2"/>
        <scheme val="minor"/>
      </rPr>
      <t xml:space="preserve">
Include all livable square footage within every unit, including garage areas.
Below is the subtotal in-lieu fee</t>
    </r>
  </si>
  <si>
    <t xml:space="preserve">Required Moderate </t>
  </si>
  <si>
    <t>In-Lieu Fee ($2.50/sq ft)</t>
  </si>
  <si>
    <t xml:space="preserve">Required Low </t>
  </si>
  <si>
    <t xml:space="preserve">Required Very Low </t>
  </si>
  <si>
    <t xml:space="preserve">Total Required Affordable Units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</si>
</sst>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05496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9"/>
      <color rgb="FF000000"/>
      <name val="Calibri"/>
      <family val="2"/>
      <scheme val="minor"/>
    </font>
    <font>
      <b/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6E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3" borderId="0" xfId="0" applyFont="1" applyFill="1" applyAlignment="1">
      <alignment horizontal="left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/>
    <xf numFmtId="0" fontId="3" fillId="3" borderId="0" xfId="0" applyFont="1" applyFill="1"/>
    <xf numFmtId="1" fontId="0" fillId="0" borderId="0" xfId="0" applyNumberFormat="1"/>
    <xf numFmtId="0" fontId="7" fillId="0" borderId="0" xfId="0" applyFont="1"/>
    <xf numFmtId="1" fontId="3" fillId="0" borderId="0" xfId="0" applyNumberFormat="1" applyFont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4" borderId="9" xfId="0" quotePrefix="1" applyFont="1" applyFill="1" applyBorder="1" applyAlignment="1">
      <alignment horizontal="center"/>
    </xf>
    <xf numFmtId="0" fontId="9" fillId="4" borderId="11" xfId="0" quotePrefix="1" applyFont="1" applyFill="1" applyBorder="1" applyAlignment="1">
      <alignment horizontal="center"/>
    </xf>
    <xf numFmtId="0" fontId="4" fillId="3" borderId="4" xfId="0" applyFont="1" applyFill="1" applyBorder="1"/>
    <xf numFmtId="1" fontId="3" fillId="4" borderId="9" xfId="0" applyNumberFormat="1" applyFont="1" applyFill="1" applyBorder="1" applyAlignment="1">
      <alignment horizontal="center"/>
    </xf>
    <xf numFmtId="0" fontId="4" fillId="3" borderId="0" xfId="0" applyFont="1" applyFill="1"/>
    <xf numFmtId="164" fontId="3" fillId="4" borderId="9" xfId="0" applyNumberFormat="1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3" fillId="4" borderId="9" xfId="0" applyFont="1" applyFill="1" applyBorder="1" applyAlignment="1" applyProtection="1">
      <alignment horizontal="center"/>
      <protection locked="0"/>
    </xf>
    <xf numFmtId="3" fontId="3" fillId="4" borderId="9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>
      <alignment horizontal="justify" vertical="top"/>
    </xf>
    <xf numFmtId="0" fontId="1" fillId="3" borderId="0" xfId="0" applyFont="1" applyFill="1" applyAlignment="1">
      <alignment horizontal="justify" vertical="top"/>
    </xf>
    <xf numFmtId="0" fontId="0" fillId="5" borderId="7" xfId="0" applyFill="1" applyBorder="1"/>
    <xf numFmtId="0" fontId="3" fillId="5" borderId="12" xfId="0" applyFont="1" applyFill="1" applyBorder="1" applyAlignment="1" applyProtection="1">
      <alignment horizontal="center"/>
      <protection locked="0"/>
    </xf>
    <xf numFmtId="0" fontId="1" fillId="5" borderId="12" xfId="0" applyFont="1" applyFill="1" applyBorder="1" applyAlignment="1">
      <alignment horizontal="justify" vertical="top"/>
    </xf>
    <xf numFmtId="0" fontId="2" fillId="5" borderId="12" xfId="0" applyFont="1" applyFill="1" applyBorder="1" applyAlignment="1">
      <alignment horizontal="center"/>
    </xf>
    <xf numFmtId="0" fontId="6" fillId="5" borderId="12" xfId="0" quotePrefix="1" applyFont="1" applyFill="1" applyBorder="1" applyAlignment="1">
      <alignment horizontal="center"/>
    </xf>
    <xf numFmtId="0" fontId="9" fillId="5" borderId="12" xfId="0" quotePrefix="1" applyFont="1" applyFill="1" applyBorder="1" applyAlignment="1">
      <alignment horizontal="center"/>
    </xf>
    <xf numFmtId="0" fontId="1" fillId="5" borderId="12" xfId="0" applyFont="1" applyFill="1" applyBorder="1"/>
    <xf numFmtId="1" fontId="3" fillId="5" borderId="12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justify" vertical="top" wrapText="1"/>
    </xf>
    <xf numFmtId="0" fontId="3" fillId="3" borderId="14" xfId="0" applyFont="1" applyFill="1" applyBorder="1" applyAlignment="1">
      <alignment horizontal="left"/>
    </xf>
    <xf numFmtId="0" fontId="3" fillId="3" borderId="14" xfId="0" applyFont="1" applyFill="1" applyBorder="1"/>
    <xf numFmtId="0" fontId="3" fillId="3" borderId="15" xfId="0" applyFont="1" applyFill="1" applyBorder="1" applyAlignment="1">
      <alignment horizontal="justify" vertical="top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/>
    <xf numFmtId="0" fontId="1" fillId="2" borderId="0" xfId="0" applyFont="1" applyFill="1" applyAlignment="1"/>
    <xf numFmtId="0" fontId="1" fillId="2" borderId="5" xfId="0" applyFont="1" applyFill="1" applyBorder="1" applyAlignment="1"/>
    <xf numFmtId="0" fontId="1" fillId="3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6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161925</xdr:rowOff>
    </xdr:from>
    <xdr:to>
      <xdr:col>1</xdr:col>
      <xdr:colOff>499110</xdr:colOff>
      <xdr:row>1</xdr:row>
      <xdr:rowOff>800100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E86EC4-765A-F61D-B164-5D46BEABB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61925"/>
          <a:ext cx="1085850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selection activeCell="G6" sqref="G6"/>
    </sheetView>
  </sheetViews>
  <sheetFormatPr defaultRowHeight="15"/>
  <cols>
    <col min="2" max="2" width="34.42578125" customWidth="1"/>
    <col min="3" max="3" width="11.42578125" bestFit="1" customWidth="1"/>
    <col min="4" max="4" width="11.42578125" customWidth="1"/>
    <col min="6" max="6" width="37.28515625" customWidth="1"/>
    <col min="7" max="7" width="12.7109375" customWidth="1"/>
    <col min="8" max="8" width="9" customWidth="1"/>
  </cols>
  <sheetData>
    <row r="1" spans="1:8" ht="15" customHeight="1">
      <c r="A1" s="38" t="s">
        <v>0</v>
      </c>
      <c r="B1" s="39"/>
      <c r="C1" s="39"/>
      <c r="D1" s="39"/>
      <c r="E1" s="39"/>
      <c r="F1" s="39"/>
      <c r="G1" s="39"/>
      <c r="H1" s="40"/>
    </row>
    <row r="2" spans="1:8" ht="75.75" customHeight="1">
      <c r="A2" s="41"/>
      <c r="B2" s="42"/>
      <c r="C2" s="42"/>
      <c r="D2" s="42"/>
      <c r="E2" s="42"/>
      <c r="F2" s="42"/>
      <c r="G2" s="42"/>
      <c r="H2" s="43"/>
    </row>
    <row r="3" spans="1:8">
      <c r="A3" s="44"/>
      <c r="B3" s="45"/>
      <c r="C3" s="45"/>
      <c r="D3" s="45"/>
      <c r="E3" s="45"/>
      <c r="F3" s="45"/>
      <c r="G3" s="45"/>
      <c r="H3" s="46"/>
    </row>
    <row r="4" spans="1:8">
      <c r="A4" s="2"/>
      <c r="B4" s="47"/>
      <c r="C4" s="47"/>
      <c r="D4" s="47"/>
      <c r="E4" s="47"/>
      <c r="F4" s="47"/>
      <c r="G4" s="47"/>
      <c r="H4" s="3"/>
    </row>
    <row r="5" spans="1:8">
      <c r="A5" s="2"/>
      <c r="B5" s="35" t="s">
        <v>1</v>
      </c>
      <c r="C5" s="22">
        <v>0</v>
      </c>
      <c r="D5" s="27"/>
      <c r="E5" s="4"/>
      <c r="F5" s="36" t="s">
        <v>2</v>
      </c>
      <c r="G5" s="23"/>
      <c r="H5" s="3"/>
    </row>
    <row r="6" spans="1:8" ht="116.25" customHeight="1" thickBot="1">
      <c r="A6" s="2"/>
      <c r="B6" s="34" t="s">
        <v>3</v>
      </c>
      <c r="C6" s="25"/>
      <c r="D6" s="28"/>
      <c r="E6" s="4"/>
      <c r="F6" s="37" t="s">
        <v>4</v>
      </c>
      <c r="G6" s="4"/>
      <c r="H6" s="3"/>
    </row>
    <row r="7" spans="1:8" ht="15" customHeight="1" thickBot="1">
      <c r="A7" s="2"/>
      <c r="B7" s="1" t="s">
        <v>5</v>
      </c>
      <c r="C7" s="9">
        <f>IF(MOD(C11,4)=0,C11*0.25,ROUNDDOWN(C11*0.25,0)+1)</f>
        <v>0</v>
      </c>
      <c r="D7" s="29"/>
      <c r="E7" s="10"/>
      <c r="F7" s="5" t="s">
        <v>6</v>
      </c>
      <c r="G7" s="17">
        <f>G5*2.5</f>
        <v>0</v>
      </c>
      <c r="H7" s="11"/>
    </row>
    <row r="8" spans="1:8" ht="15.75" thickBot="1">
      <c r="A8" s="2"/>
      <c r="B8" s="1" t="s">
        <v>7</v>
      </c>
      <c r="C8" s="12">
        <f>IF(MOD(C11,4)&lt;2,ROUNDDOWN(C11*0.25,0),ROUNDDOWN(C11*0.25,0)+1)</f>
        <v>0</v>
      </c>
      <c r="D8" s="30"/>
      <c r="E8" s="10"/>
      <c r="F8" s="24"/>
      <c r="G8" s="10"/>
      <c r="H8" s="11"/>
    </row>
    <row r="9" spans="1:8">
      <c r="A9" s="2"/>
      <c r="B9" s="1" t="s">
        <v>8</v>
      </c>
      <c r="C9" s="13">
        <f>IF(MOD(C11,4)=3,ROUNDDOWN(C11*0.25,0)*2+1,ROUNDDOWN(C11*0.25,0)*2)</f>
        <v>0</v>
      </c>
      <c r="D9" s="31"/>
      <c r="E9" s="10"/>
      <c r="G9" s="10"/>
      <c r="H9" s="3"/>
    </row>
    <row r="10" spans="1:8" ht="15.75" thickBot="1">
      <c r="A10" s="2"/>
      <c r="B10" s="4"/>
      <c r="C10" s="4"/>
      <c r="D10" s="32"/>
      <c r="E10" s="10"/>
      <c r="F10" s="10"/>
      <c r="G10" s="10"/>
      <c r="H10" s="3"/>
    </row>
    <row r="11" spans="1:8" ht="15.75" thickBot="1">
      <c r="A11" s="14"/>
      <c r="B11" s="5" t="s">
        <v>9</v>
      </c>
      <c r="C11" s="15">
        <f>ROUND(C5*0.07,0)</f>
        <v>0</v>
      </c>
      <c r="D11" s="33"/>
      <c r="E11" s="16"/>
      <c r="H11" s="18"/>
    </row>
    <row r="12" spans="1:8" ht="15.75" thickBot="1">
      <c r="A12" s="19"/>
      <c r="B12" s="20"/>
      <c r="C12" s="20"/>
      <c r="D12" s="26"/>
      <c r="E12" s="20"/>
      <c r="F12" s="20"/>
      <c r="G12" s="20"/>
      <c r="H12" s="21"/>
    </row>
    <row r="14" spans="1:8">
      <c r="C14" s="8"/>
      <c r="D14" s="8"/>
    </row>
    <row r="15" spans="1:8">
      <c r="C15" s="6"/>
      <c r="D15" s="6"/>
    </row>
    <row r="17" spans="3:4">
      <c r="C17" s="7"/>
      <c r="D17" s="7"/>
    </row>
  </sheetData>
  <sheetProtection algorithmName="SHA-512" hashValue="bLiO93E6D51OgwSeF7LhgOKkh1qFoXNOYuHF9lrbtv4j/cHnxub2YcL7hUt85HALhWv7NqlHmPCATXlw+NDhkg==" saltValue="mNt1ibsBL4WX6vurBOsxxA==" spinCount="100000" sheet="1" objects="1" scenarios="1"/>
  <mergeCells count="3">
    <mergeCell ref="A1:H2"/>
    <mergeCell ref="A3:H3"/>
    <mergeCell ref="B4:G4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3019c4-481c-4d01-9195-4bc256c3b9ef" xsi:nil="true"/>
    <lcf76f155ced4ddcb4097134ff3c332f xmlns="a12066e7-b05c-4b7d-a1e4-cbed633d6a29">
      <Terms xmlns="http://schemas.microsoft.com/office/infopath/2007/PartnerControls"/>
    </lcf76f155ced4ddcb4097134ff3c332f>
    <SharedWithUsers xmlns="123019c4-481c-4d01-9195-4bc256c3b9ef">
      <UserInfo>
        <DisplayName>Everyone</DisplayName>
        <AccountId>307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1FD56AE37E654AB751822B4A81C67A" ma:contentTypeVersion="12" ma:contentTypeDescription="Create a new document." ma:contentTypeScope="" ma:versionID="68838ce3da6e7583a1c990e3ee04740b">
  <xsd:schema xmlns:xsd="http://www.w3.org/2001/XMLSchema" xmlns:xs="http://www.w3.org/2001/XMLSchema" xmlns:p="http://schemas.microsoft.com/office/2006/metadata/properties" xmlns:ns2="123019c4-481c-4d01-9195-4bc256c3b9ef" xmlns:ns3="a12066e7-b05c-4b7d-a1e4-cbed633d6a29" targetNamespace="http://schemas.microsoft.com/office/2006/metadata/properties" ma:root="true" ma:fieldsID="bc765e08ed7f261a66178eb6153f7d97" ns2:_="" ns3:_="">
    <xsd:import namespace="123019c4-481c-4d01-9195-4bc256c3b9ef"/>
    <xsd:import namespace="a12066e7-b05c-4b7d-a1e4-cbed633d6a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019c4-481c-4d01-9195-4bc256c3b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caa77c7-4d39-4ecc-821a-9c81e82f911a}" ma:internalName="TaxCatchAll" ma:showField="CatchAllData" ma:web="123019c4-481c-4d01-9195-4bc256c3b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2066e7-b05c-4b7d-a1e4-cbed633d6a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6f37fb7-fed7-4a7e-a704-cc227e916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CCB5CF-1F01-4363-86DC-56479F293E58}"/>
</file>

<file path=customXml/itemProps2.xml><?xml version="1.0" encoding="utf-8"?>
<ds:datastoreItem xmlns:ds="http://schemas.openxmlformats.org/officeDocument/2006/customXml" ds:itemID="{ADB3FEDE-FB70-4B2F-AD6A-0CE7B53130A5}"/>
</file>

<file path=customXml/itemProps3.xml><?xml version="1.0" encoding="utf-8"?>
<ds:datastoreItem xmlns:ds="http://schemas.openxmlformats.org/officeDocument/2006/customXml" ds:itemID="{3A84E728-97D2-4FAD-9380-DD7491DA89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2022-12-12T15:37:43Z</dcterms:created>
  <dcterms:modified xsi:type="dcterms:W3CDTF">2023-04-10T17:41:46Z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0x010100661FD56AE37E654AB751822B4A81C67A</vt:lpwstr>
  </property>
  <property fmtid="{D5CDD505-2E9C-101B-9397-08002B2CF9AE}" pid="3" name="MediaServiceImageTags">
    <vt:lpwstr/>
  </property>
</Properties>
</file>